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2"/>
  </bookViews>
  <sheets>
    <sheet name="пр18-источники" sheetId="1" r:id="rId1"/>
    <sheet name="пр20-программа" sheetId="2" r:id="rId2"/>
    <sheet name="пр22-верх.предел" sheetId="3" r:id="rId3"/>
  </sheets>
  <definedNames>
    <definedName name="_xlnm.Print_Area" localSheetId="1">'пр20-программа'!$A$1:$B$16</definedName>
  </definedNames>
  <calcPr calcId="145621"/>
</workbook>
</file>

<file path=xl/calcChain.xml><?xml version="1.0" encoding="utf-8"?>
<calcChain xmlns="http://schemas.openxmlformats.org/spreadsheetml/2006/main">
  <c r="B12" i="3" l="1"/>
  <c r="B11" i="3"/>
  <c r="B13" i="2"/>
  <c r="B15" i="2"/>
  <c r="B14" i="2"/>
  <c r="B10" i="2"/>
  <c r="B12" i="2"/>
  <c r="B11" i="2"/>
  <c r="B16" i="3" l="1"/>
  <c r="C59" i="1" l="1"/>
  <c r="C14" i="1" l="1"/>
  <c r="C15" i="1"/>
  <c r="C20" i="1"/>
  <c r="C18" i="1"/>
  <c r="C17" i="1" l="1"/>
  <c r="B16" i="2"/>
  <c r="E62" i="1"/>
  <c r="E61" i="1"/>
  <c r="C61" i="1"/>
  <c r="E60" i="1"/>
  <c r="D59" i="1"/>
  <c r="E59" i="1" s="1"/>
  <c r="C58" i="1"/>
  <c r="D58" i="1"/>
  <c r="E58" i="1" s="1"/>
  <c r="E57" i="1"/>
  <c r="D56" i="1"/>
  <c r="E56" i="1" s="1"/>
  <c r="C56" i="1"/>
  <c r="C55" i="1" s="1"/>
  <c r="E53" i="1"/>
  <c r="D52" i="1"/>
  <c r="E52" i="1" s="1"/>
  <c r="C52" i="1"/>
  <c r="C51" i="1" s="1"/>
  <c r="D50" i="1"/>
  <c r="E50" i="1" s="1"/>
  <c r="D49" i="1"/>
  <c r="E49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E25" i="1"/>
  <c r="C25" i="1"/>
  <c r="E24" i="1"/>
  <c r="D23" i="1"/>
  <c r="E23" i="1" s="1"/>
  <c r="C23" i="1"/>
  <c r="D22" i="1"/>
  <c r="E22" i="1" s="1"/>
  <c r="E21" i="1"/>
  <c r="E19" i="1"/>
  <c r="D17" i="1"/>
  <c r="E17" i="1" s="1"/>
  <c r="E16" i="1"/>
  <c r="D14" i="1"/>
  <c r="E14" i="1" s="1"/>
  <c r="C12" i="1"/>
  <c r="D12" i="1"/>
  <c r="E12" i="1" s="1"/>
  <c r="D11" i="1" l="1"/>
  <c r="E11" i="1" s="1"/>
  <c r="C47" i="1"/>
  <c r="C22" i="1"/>
  <c r="C11" i="1" s="1"/>
  <c r="C54" i="1"/>
  <c r="D48" i="1"/>
  <c r="E48" i="1" s="1"/>
  <c r="D51" i="1"/>
  <c r="D55" i="1"/>
  <c r="C46" i="1" l="1"/>
  <c r="C63" i="1" s="1"/>
  <c r="E55" i="1"/>
  <c r="D54" i="1"/>
  <c r="E54" i="1" s="1"/>
  <c r="E51" i="1"/>
  <c r="D47" i="1"/>
  <c r="E47" i="1" l="1"/>
  <c r="D46" i="1"/>
  <c r="E46" i="1" l="1"/>
  <c r="D63" i="1"/>
  <c r="E63" i="1" s="1"/>
</calcChain>
</file>

<file path=xl/sharedStrings.xml><?xml version="1.0" encoding="utf-8"?>
<sst xmlns="http://schemas.openxmlformats.org/spreadsheetml/2006/main" count="152" uniqueCount="141">
  <si>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</si>
  <si>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</si>
  <si>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</si>
  <si>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</si>
  <si>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</si>
  <si>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</si>
  <si>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</si>
  <si>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</si>
  <si>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</si>
  <si>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</si>
  <si>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</si>
  <si>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</si>
  <si>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</si>
  <si>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</si>
  <si>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</si>
  <si>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</si>
  <si>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</si>
  <si>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</si>
  <si>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</si>
  <si>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</si>
  <si>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</si>
  <si>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</si>
  <si>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</si>
  <si>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</si>
  <si>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</si>
  <si>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</si>
  <si>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</si>
  <si>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</si>
  <si>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</si>
  <si>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</si>
  <si>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</si>
  <si>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</si>
  <si>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</si>
  <si>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</si>
  <si>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</si>
  <si>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</si>
  <si>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</si>
  <si>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</si>
  <si>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</si>
  <si>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</si>
  <si>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</si>
  <si>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</si>
  <si>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</si>
  <si>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</si>
  <si>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</si>
  <si>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</si>
  <si>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</si>
  <si>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</si>
  <si>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</si>
  <si>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</si>
  <si>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</si>
  <si>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</si>
  <si>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</si>
  <si>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</si>
  <si>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</si>
  <si>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</si>
  <si>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</si>
  <si>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</si>
  <si>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</si>
  <si>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</si>
  <si>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</si>
  <si>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</si>
  <si>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</si>
  <si>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</si>
  <si>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</si>
  <si>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</si>
  <si>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</si>
  <si>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</si>
  <si>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</si>
  <si>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</si>
  <si>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</si>
  <si>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</si>
  <si>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</si>
  <si>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</si>
  <si>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</si>
  <si>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</si>
  <si>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</si>
  <si>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</si>
  <si>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</si>
  <si>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</si>
  <si>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</si>
  <si>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</si>
  <si>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</si>
  <si>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</si>
  <si>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к решению Думы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</si>
  <si>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</si>
  <si>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</si>
  <si>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</si>
  <si>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</si>
  <si>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</si>
  <si>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</si>
  <si>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</si>
  <si>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</si>
  <si>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</si>
  <si>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</si>
  <si>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</si>
  <si>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</si>
  <si>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</si>
  <si>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Утверждено решением Думы города Мегиона на 2012 год (тыс.руб)</t>
  </si>
  <si>
    <t>050 01 02 00 00 04 0000 710</t>
  </si>
  <si>
    <t>050 01 02 00 00 04 0000 810</t>
  </si>
  <si>
    <t>050 01 03 00 00 04 0000 710</t>
  </si>
  <si>
    <t>050 01 03 00 00 04 0000 810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</si>
  <si>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</si>
  <si>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</si>
  <si>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</si>
  <si>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</si>
  <si>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</si>
  <si>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</si>
  <si>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</si>
  <si>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</si>
  <si>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</si>
  <si>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</si>
  <si>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</si>
  <si>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</si>
  <si>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</si>
  <si>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</si>
  <si>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</si>
  <si>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</si>
  <si>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</si>
  <si>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000 01 03 00 00 00 0000 700</t>
  </si>
  <si>
    <t>000 01 03 00 00 00 0000 800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</si>
  <si>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</si>
  <si>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</si>
  <si>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</si>
  <si>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</si>
  <si>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</si>
  <si>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</si>
  <si>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</si>
  <si>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</si>
  <si>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</si>
  <si>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</si>
  <si>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 xml:space="preserve">                                                          на 01.01.2014 года</t>
  </si>
  <si>
    <t>Приложение 18</t>
  </si>
  <si>
    <t>Приложение  20</t>
  </si>
  <si>
    <t>Приложение  22</t>
  </si>
  <si>
    <t>Общая сумма долга  на 01.01.2014 г.</t>
  </si>
  <si>
    <t>Погашение кредита в 2013 году</t>
  </si>
  <si>
    <t xml:space="preserve"> Программа муниципальных внутренних заимствований </t>
  </si>
  <si>
    <t>городского округа город Мегион на 2013 год</t>
  </si>
  <si>
    <t>от 30.11.2012 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</si>
</sst>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/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4" fontId="5" fillId="0" borderId="2" xfId="0" applyNumberFormat="1" applyFont="1" applyBorder="1"/>
    <xf numFmtId="0" fontId="1" fillId="0" borderId="0" xfId="0" applyFont="1" applyAlignment="1">
      <alignment horizontal="justify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/>
    <xf numFmtId="0" fontId="6" fillId="0" borderId="2" xfId="0" applyFont="1" applyFill="1" applyBorder="1" applyAlignment="1">
      <alignment horizontal="justify" vertical="center"/>
    </xf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10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workbookViewId="0">
      <selection activeCell="F14" sqref="F14"/>
    </sheetView>
  </sheetViews>
  <sheetFormatPr defaultRowHeight="15" x14ac:dyDescent="0.25"/>
  <cols>
    <col min="1" max="1" width="67" style="1" customWidth="1"/>
    <col min="2" max="2" width="29.7109375" style="1" customWidth="1"/>
    <col min="3" max="3" width="28.28515625" style="1" customWidth="1"/>
    <col min="4" max="4" width="15.42578125" style="1" hidden="1" customWidth="1"/>
    <col min="5" max="5" width="18.28515625" style="1" hidden="1" customWidth="1"/>
    <col min="6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5" s="27" customFormat="1" ht="15.75" x14ac:dyDescent="0.25">
      <c r="C1" s="39" t="s">
        <v>133</v>
      </c>
    </row>
    <row r="2" spans="1:5" s="27" customFormat="1" ht="15.75" x14ac:dyDescent="0.25">
      <c r="C2" s="39" t="s">
        <v>0</v>
      </c>
    </row>
    <row r="3" spans="1:5" s="27" customFormat="1" ht="15.75" x14ac:dyDescent="0.25">
      <c r="C3" s="39" t="s">
        <v>1</v>
      </c>
    </row>
    <row r="4" spans="1:5" s="27" customFormat="1" ht="15.75" x14ac:dyDescent="0.25">
      <c r="C4" s="39" t="s">
        <v>140</v>
      </c>
    </row>
    <row r="6" spans="1:5" ht="15" customHeight="1" x14ac:dyDescent="0.25">
      <c r="A6" s="41" t="s">
        <v>131</v>
      </c>
      <c r="B6" s="41"/>
      <c r="C6" s="41"/>
    </row>
    <row r="7" spans="1:5" ht="44.25" customHeight="1" x14ac:dyDescent="0.25">
      <c r="A7" s="42"/>
      <c r="B7" s="42"/>
      <c r="C7" s="42"/>
    </row>
    <row r="8" spans="1:5" ht="15" customHeight="1" x14ac:dyDescent="0.25">
      <c r="A8" s="43" t="s">
        <v>2</v>
      </c>
      <c r="B8" s="44" t="s">
        <v>3</v>
      </c>
      <c r="C8" s="40" t="s">
        <v>98</v>
      </c>
      <c r="D8" s="45" t="s">
        <v>4</v>
      </c>
      <c r="E8" s="40" t="s">
        <v>5</v>
      </c>
    </row>
    <row r="9" spans="1:5" ht="48" customHeight="1" x14ac:dyDescent="0.25">
      <c r="A9" s="43"/>
      <c r="B9" s="44"/>
      <c r="C9" s="40"/>
      <c r="D9" s="46"/>
      <c r="E9" s="40"/>
    </row>
    <row r="10" spans="1:5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</row>
    <row r="11" spans="1:5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10">
        <f>SUM(D17+D22+D27)</f>
        <v>0</v>
      </c>
      <c r="E11" s="11" t="e">
        <f>SUM(#REF!+D11)</f>
        <v>#REF!</v>
      </c>
    </row>
    <row r="12" spans="1:5" ht="42.75" customHeight="1" x14ac:dyDescent="0.25">
      <c r="A12" s="7" t="s">
        <v>9</v>
      </c>
      <c r="B12" s="8" t="s">
        <v>10</v>
      </c>
      <c r="C12" s="9">
        <f>C14</f>
        <v>0</v>
      </c>
      <c r="D12" s="10">
        <f>SUM(D14)</f>
        <v>0</v>
      </c>
      <c r="E12" s="11" t="e">
        <f>SUM(#REF!+D12)</f>
        <v>#REF!</v>
      </c>
    </row>
    <row r="13" spans="1:5" ht="42.75" customHeight="1" x14ac:dyDescent="0.25">
      <c r="A13" s="12" t="s">
        <v>112</v>
      </c>
      <c r="B13" s="13" t="s">
        <v>113</v>
      </c>
      <c r="C13" s="36" t="s">
        <v>116</v>
      </c>
      <c r="D13" s="10"/>
      <c r="E13" s="11"/>
    </row>
    <row r="14" spans="1:5" ht="42.75" customHeight="1" x14ac:dyDescent="0.25">
      <c r="A14" s="12" t="s">
        <v>11</v>
      </c>
      <c r="B14" s="13" t="s">
        <v>110</v>
      </c>
      <c r="C14" s="35">
        <f>C16</f>
        <v>0</v>
      </c>
      <c r="D14" s="10">
        <f>SUM(D16)</f>
        <v>0</v>
      </c>
      <c r="E14" s="11" t="e">
        <f>SUM(#REF!+D14)</f>
        <v>#REF!</v>
      </c>
    </row>
    <row r="15" spans="1:5" ht="42.75" customHeight="1" x14ac:dyDescent="0.25">
      <c r="A15" s="12" t="s">
        <v>114</v>
      </c>
      <c r="B15" s="13" t="s">
        <v>115</v>
      </c>
      <c r="C15" s="14">
        <f>SUM(C16)</f>
        <v>0</v>
      </c>
      <c r="D15" s="10"/>
      <c r="E15" s="11"/>
    </row>
    <row r="16" spans="1:5" ht="42" customHeight="1" x14ac:dyDescent="0.25">
      <c r="A16" s="12" t="s">
        <v>12</v>
      </c>
      <c r="B16" s="13" t="s">
        <v>111</v>
      </c>
      <c r="C16" s="14">
        <v>0</v>
      </c>
      <c r="D16" s="10"/>
      <c r="E16" s="11" t="e">
        <f>SUM(#REF!+D16)</f>
        <v>#REF!</v>
      </c>
    </row>
    <row r="17" spans="1:5" ht="28.5" x14ac:dyDescent="0.25">
      <c r="A17" s="7" t="s">
        <v>13</v>
      </c>
      <c r="B17" s="8" t="s">
        <v>14</v>
      </c>
      <c r="C17" s="9">
        <f>SUM(C18+C20)</f>
        <v>20000</v>
      </c>
      <c r="D17" s="10">
        <f>SUM(D19+D21)</f>
        <v>0</v>
      </c>
      <c r="E17" s="11" t="e">
        <f>SUM(#REF!+D17)</f>
        <v>#REF!</v>
      </c>
    </row>
    <row r="18" spans="1:5" ht="30" x14ac:dyDescent="0.25">
      <c r="A18" s="12" t="s">
        <v>117</v>
      </c>
      <c r="B18" s="13" t="s">
        <v>118</v>
      </c>
      <c r="C18" s="14">
        <f>SUM(C19)</f>
        <v>70000</v>
      </c>
      <c r="D18" s="10"/>
      <c r="E18" s="11"/>
    </row>
    <row r="19" spans="1:5" ht="30.75" customHeight="1" x14ac:dyDescent="0.25">
      <c r="A19" s="12" t="s">
        <v>15</v>
      </c>
      <c r="B19" s="13" t="s">
        <v>99</v>
      </c>
      <c r="C19" s="14">
        <v>70000</v>
      </c>
      <c r="D19" s="10"/>
      <c r="E19" s="11" t="e">
        <f>SUM(#REF!+D19)</f>
        <v>#REF!</v>
      </c>
    </row>
    <row r="20" spans="1:5" ht="43.5" customHeight="1" x14ac:dyDescent="0.25">
      <c r="A20" s="20" t="s">
        <v>21</v>
      </c>
      <c r="B20" s="13" t="s">
        <v>119</v>
      </c>
      <c r="C20" s="14">
        <f>SUM(C21)</f>
        <v>-50000</v>
      </c>
      <c r="D20" s="10"/>
      <c r="E20" s="11"/>
    </row>
    <row r="21" spans="1:5" ht="31.5" customHeight="1" x14ac:dyDescent="0.25">
      <c r="A21" s="12" t="s">
        <v>16</v>
      </c>
      <c r="B21" s="13" t="s">
        <v>100</v>
      </c>
      <c r="C21" s="14">
        <v>-50000</v>
      </c>
      <c r="D21" s="10"/>
      <c r="E21" s="11" t="e">
        <f>SUM(#REF!+D21)</f>
        <v>#REF!</v>
      </c>
    </row>
    <row r="22" spans="1:5" s="19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8">
        <f>SUM(D23+D25)</f>
        <v>0</v>
      </c>
      <c r="E22" s="11" t="e">
        <f>SUM(#REF!+D22)</f>
        <v>#REF!</v>
      </c>
    </row>
    <row r="23" spans="1:5" s="19" customFormat="1" ht="30.75" customHeight="1" x14ac:dyDescent="0.25">
      <c r="A23" s="20" t="s">
        <v>19</v>
      </c>
      <c r="B23" s="21" t="s">
        <v>120</v>
      </c>
      <c r="C23" s="22">
        <f>C24</f>
        <v>71034.100000000006</v>
      </c>
      <c r="D23" s="23">
        <f>D24</f>
        <v>0</v>
      </c>
      <c r="E23" s="11" t="e">
        <f>SUM(#REF!+D23)</f>
        <v>#REF!</v>
      </c>
    </row>
    <row r="24" spans="1:5" s="19" customFormat="1" ht="29.25" customHeight="1" x14ac:dyDescent="0.25">
      <c r="A24" s="20" t="s">
        <v>20</v>
      </c>
      <c r="B24" s="21" t="s">
        <v>101</v>
      </c>
      <c r="C24" s="22">
        <v>71034.100000000006</v>
      </c>
      <c r="D24" s="24"/>
      <c r="E24" s="11" t="e">
        <f>SUM(#REF!+D24)</f>
        <v>#REF!</v>
      </c>
    </row>
    <row r="25" spans="1:5" s="19" customFormat="1" ht="41.25" customHeight="1" x14ac:dyDescent="0.25">
      <c r="A25" s="20" t="s">
        <v>21</v>
      </c>
      <c r="B25" s="21" t="s">
        <v>121</v>
      </c>
      <c r="C25" s="22">
        <f>SUM(C26)</f>
        <v>-39194.1</v>
      </c>
      <c r="D25" s="24"/>
      <c r="E25" s="11" t="e">
        <f>SUM(#REF!+D25)</f>
        <v>#REF!</v>
      </c>
    </row>
    <row r="26" spans="1:5" s="19" customFormat="1" ht="46.5" customHeight="1" x14ac:dyDescent="0.25">
      <c r="A26" s="20" t="s">
        <v>22</v>
      </c>
      <c r="B26" s="21" t="s">
        <v>102</v>
      </c>
      <c r="C26" s="22">
        <v>-39194.1</v>
      </c>
      <c r="D26" s="24"/>
      <c r="E26" s="11" t="e">
        <f>SUM(#REF!+D26)</f>
        <v>#REF!</v>
      </c>
    </row>
    <row r="27" spans="1:5" s="19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4"/>
      <c r="E27" s="11" t="e">
        <f>SUM(#REF!+D27)</f>
        <v>#REF!</v>
      </c>
    </row>
    <row r="28" spans="1:5" s="19" customFormat="1" ht="30.75" hidden="1" customHeight="1" x14ac:dyDescent="0.25">
      <c r="A28" s="20" t="s">
        <v>25</v>
      </c>
      <c r="B28" s="21" t="s">
        <v>26</v>
      </c>
      <c r="C28" s="22">
        <f>C29</f>
        <v>0</v>
      </c>
      <c r="D28" s="24"/>
      <c r="E28" s="11" t="e">
        <f>SUM(#REF!+D28)</f>
        <v>#REF!</v>
      </c>
    </row>
    <row r="29" spans="1:5" s="19" customFormat="1" ht="45.75" hidden="1" customHeight="1" x14ac:dyDescent="0.25">
      <c r="A29" s="20" t="s">
        <v>27</v>
      </c>
      <c r="B29" s="21" t="s">
        <v>28</v>
      </c>
      <c r="C29" s="22">
        <f>C30</f>
        <v>0</v>
      </c>
      <c r="D29" s="24"/>
      <c r="E29" s="11" t="e">
        <f>SUM(#REF!+D29)</f>
        <v>#REF!</v>
      </c>
    </row>
    <row r="30" spans="1:5" s="19" customFormat="1" ht="46.5" hidden="1" customHeight="1" x14ac:dyDescent="0.25">
      <c r="A30" s="20" t="s">
        <v>29</v>
      </c>
      <c r="B30" s="21" t="s">
        <v>30</v>
      </c>
      <c r="C30" s="22">
        <v>0</v>
      </c>
      <c r="D30" s="24"/>
      <c r="E30" s="11" t="e">
        <f>SUM(#REF!+D30)</f>
        <v>#REF!</v>
      </c>
    </row>
    <row r="31" spans="1:5" s="19" customFormat="1" ht="33.75" hidden="1" customHeight="1" x14ac:dyDescent="0.25">
      <c r="A31" s="20" t="s">
        <v>31</v>
      </c>
      <c r="B31" s="21" t="s">
        <v>32</v>
      </c>
      <c r="C31" s="22">
        <f>C32</f>
        <v>0</v>
      </c>
      <c r="D31" s="24"/>
      <c r="E31" s="11" t="e">
        <f>SUM(#REF!+D31)</f>
        <v>#REF!</v>
      </c>
    </row>
    <row r="32" spans="1:5" s="19" customFormat="1" ht="90" hidden="1" customHeight="1" x14ac:dyDescent="0.25">
      <c r="A32" s="20" t="s">
        <v>33</v>
      </c>
      <c r="B32" s="21" t="s">
        <v>34</v>
      </c>
      <c r="C32" s="22">
        <f>C33</f>
        <v>0</v>
      </c>
      <c r="D32" s="24"/>
      <c r="E32" s="11" t="e">
        <f>SUM(#REF!+D32)</f>
        <v>#REF!</v>
      </c>
    </row>
    <row r="33" spans="1:5" s="19" customFormat="1" ht="96.75" hidden="1" customHeight="1" x14ac:dyDescent="0.25">
      <c r="A33" s="20" t="s">
        <v>35</v>
      </c>
      <c r="B33" s="21" t="s">
        <v>36</v>
      </c>
      <c r="C33" s="22">
        <v>0</v>
      </c>
      <c r="D33" s="24"/>
      <c r="E33" s="11" t="e">
        <f>SUM(#REF!+D33)</f>
        <v>#REF!</v>
      </c>
    </row>
    <row r="34" spans="1:5" s="19" customFormat="1" ht="31.5" hidden="1" customHeight="1" x14ac:dyDescent="0.25">
      <c r="A34" s="20" t="s">
        <v>37</v>
      </c>
      <c r="B34" s="21" t="s">
        <v>38</v>
      </c>
      <c r="C34" s="22">
        <f>C35+C40</f>
        <v>0</v>
      </c>
      <c r="D34" s="24"/>
      <c r="E34" s="11" t="e">
        <f>SUM(#REF!+D34)</f>
        <v>#REF!</v>
      </c>
    </row>
    <row r="35" spans="1:5" s="19" customFormat="1" ht="30" hidden="1" customHeight="1" x14ac:dyDescent="0.25">
      <c r="A35" s="20" t="s">
        <v>39</v>
      </c>
      <c r="B35" s="21" t="s">
        <v>40</v>
      </c>
      <c r="C35" s="22">
        <f>C36+C38</f>
        <v>0</v>
      </c>
      <c r="D35" s="24"/>
      <c r="E35" s="11" t="e">
        <f>SUM(#REF!+D35)</f>
        <v>#REF!</v>
      </c>
    </row>
    <row r="36" spans="1:5" s="19" customFormat="1" ht="30" hidden="1" customHeight="1" x14ac:dyDescent="0.25">
      <c r="A36" s="20" t="s">
        <v>41</v>
      </c>
      <c r="B36" s="21" t="s">
        <v>42</v>
      </c>
      <c r="C36" s="22">
        <f>C37</f>
        <v>0</v>
      </c>
      <c r="D36" s="24"/>
      <c r="E36" s="11" t="e">
        <f>SUM(#REF!+D36)</f>
        <v>#REF!</v>
      </c>
    </row>
    <row r="37" spans="1:5" s="19" customFormat="1" ht="45" hidden="1" customHeight="1" x14ac:dyDescent="0.25">
      <c r="A37" s="20" t="s">
        <v>43</v>
      </c>
      <c r="B37" s="21" t="s">
        <v>44</v>
      </c>
      <c r="C37" s="22">
        <v>0</v>
      </c>
      <c r="D37" s="24"/>
      <c r="E37" s="11" t="e">
        <f>SUM(#REF!+D37)</f>
        <v>#REF!</v>
      </c>
    </row>
    <row r="38" spans="1:5" s="19" customFormat="1" ht="45" hidden="1" customHeight="1" x14ac:dyDescent="0.25">
      <c r="A38" s="20" t="s">
        <v>45</v>
      </c>
      <c r="B38" s="21" t="s">
        <v>46</v>
      </c>
      <c r="C38" s="22">
        <f>C39</f>
        <v>0</v>
      </c>
      <c r="D38" s="24"/>
      <c r="E38" s="11" t="e">
        <f>SUM(#REF!+D38)</f>
        <v>#REF!</v>
      </c>
    </row>
    <row r="39" spans="1:5" s="19" customFormat="1" ht="60" hidden="1" customHeight="1" x14ac:dyDescent="0.25">
      <c r="A39" s="20" t="s">
        <v>47</v>
      </c>
      <c r="B39" s="21" t="s">
        <v>48</v>
      </c>
      <c r="C39" s="22">
        <v>0</v>
      </c>
      <c r="D39" s="24"/>
      <c r="E39" s="11" t="e">
        <f>SUM(#REF!+D39)</f>
        <v>#REF!</v>
      </c>
    </row>
    <row r="40" spans="1:5" s="19" customFormat="1" ht="30" hidden="1" customHeight="1" x14ac:dyDescent="0.25">
      <c r="A40" s="20" t="s">
        <v>49</v>
      </c>
      <c r="B40" s="21" t="s">
        <v>50</v>
      </c>
      <c r="C40" s="22">
        <f>C41</f>
        <v>0</v>
      </c>
      <c r="D40" s="24"/>
      <c r="E40" s="11" t="e">
        <f>SUM(#REF!+D40)</f>
        <v>#REF!</v>
      </c>
    </row>
    <row r="41" spans="1:5" s="19" customFormat="1" ht="45" hidden="1" customHeight="1" x14ac:dyDescent="0.25">
      <c r="A41" s="20" t="s">
        <v>51</v>
      </c>
      <c r="B41" s="21" t="s">
        <v>52</v>
      </c>
      <c r="C41" s="22">
        <f>C42</f>
        <v>0</v>
      </c>
      <c r="D41" s="24"/>
      <c r="E41" s="11" t="e">
        <f>SUM(#REF!+D41)</f>
        <v>#REF!</v>
      </c>
    </row>
    <row r="42" spans="1:5" s="19" customFormat="1" ht="60" hidden="1" customHeight="1" x14ac:dyDescent="0.25">
      <c r="A42" s="20" t="s">
        <v>53</v>
      </c>
      <c r="B42" s="21" t="s">
        <v>54</v>
      </c>
      <c r="C42" s="22">
        <v>0</v>
      </c>
      <c r="D42" s="24"/>
      <c r="E42" s="11" t="e">
        <f>SUM(#REF!+D42)</f>
        <v>#REF!</v>
      </c>
    </row>
    <row r="43" spans="1:5" s="19" customFormat="1" ht="30" hidden="1" customHeight="1" x14ac:dyDescent="0.25">
      <c r="A43" s="20" t="s">
        <v>55</v>
      </c>
      <c r="B43" s="21" t="s">
        <v>56</v>
      </c>
      <c r="C43" s="22">
        <v>0</v>
      </c>
      <c r="D43" s="24"/>
      <c r="E43" s="11" t="e">
        <f>SUM(#REF!+D43)</f>
        <v>#REF!</v>
      </c>
    </row>
    <row r="44" spans="1:5" s="19" customFormat="1" ht="30" hidden="1" customHeight="1" x14ac:dyDescent="0.25">
      <c r="A44" s="20" t="s">
        <v>57</v>
      </c>
      <c r="B44" s="21" t="s">
        <v>58</v>
      </c>
      <c r="C44" s="22">
        <v>0</v>
      </c>
      <c r="D44" s="24"/>
      <c r="E44" s="11" t="e">
        <f>SUM(#REF!+D44)</f>
        <v>#REF!</v>
      </c>
    </row>
    <row r="45" spans="1:5" s="19" customFormat="1" ht="30" hidden="1" customHeight="1" x14ac:dyDescent="0.25">
      <c r="A45" s="20" t="s">
        <v>59</v>
      </c>
      <c r="B45" s="21" t="s">
        <v>60</v>
      </c>
      <c r="C45" s="22">
        <v>0</v>
      </c>
      <c r="D45" s="24"/>
      <c r="E45" s="11" t="e">
        <f>SUM(#REF!+D45)</f>
        <v>#REF!</v>
      </c>
    </row>
    <row r="46" spans="1:5" s="19" customFormat="1" ht="20.25" customHeight="1" x14ac:dyDescent="0.25">
      <c r="A46" s="15" t="s">
        <v>61</v>
      </c>
      <c r="B46" s="16" t="s">
        <v>62</v>
      </c>
      <c r="C46" s="17">
        <f>SUM(C47+C54)</f>
        <v>0</v>
      </c>
      <c r="D46" s="24" t="e">
        <f>SUM(D47+D54)</f>
        <v>#REF!</v>
      </c>
      <c r="E46" s="11" t="e">
        <f>SUM(#REF!+D46)</f>
        <v>#REF!</v>
      </c>
    </row>
    <row r="47" spans="1:5" s="19" customFormat="1" x14ac:dyDescent="0.25">
      <c r="A47" s="20" t="s">
        <v>63</v>
      </c>
      <c r="B47" s="21" t="s">
        <v>122</v>
      </c>
      <c r="C47" s="22">
        <f>C51+C48</f>
        <v>-3022689.9</v>
      </c>
      <c r="D47" s="23" t="e">
        <f>D51+D48</f>
        <v>#REF!</v>
      </c>
      <c r="E47" s="11" t="e">
        <f>SUM(#REF!+D47)</f>
        <v>#REF!</v>
      </c>
    </row>
    <row r="48" spans="1:5" s="19" customFormat="1" x14ac:dyDescent="0.25">
      <c r="A48" s="20" t="s">
        <v>64</v>
      </c>
      <c r="B48" s="21" t="s">
        <v>123</v>
      </c>
      <c r="C48" s="22">
        <f>C49</f>
        <v>0</v>
      </c>
      <c r="D48" s="24" t="e">
        <f>SUM(D49)</f>
        <v>#REF!</v>
      </c>
      <c r="E48" s="11" t="e">
        <f>SUM(#REF!+D48)</f>
        <v>#REF!</v>
      </c>
    </row>
    <row r="49" spans="1:5" s="19" customFormat="1" ht="30" x14ac:dyDescent="0.25">
      <c r="A49" s="20" t="s">
        <v>65</v>
      </c>
      <c r="B49" s="21" t="s">
        <v>124</v>
      </c>
      <c r="C49" s="22">
        <f>C50</f>
        <v>0</v>
      </c>
      <c r="D49" s="24" t="e">
        <f>SUM(D50)</f>
        <v>#REF!</v>
      </c>
      <c r="E49" s="11" t="e">
        <f>SUM(#REF!+D49)</f>
        <v>#REF!</v>
      </c>
    </row>
    <row r="50" spans="1:5" s="19" customFormat="1" ht="30" customHeight="1" x14ac:dyDescent="0.25">
      <c r="A50" s="20" t="s">
        <v>66</v>
      </c>
      <c r="B50" s="21" t="s">
        <v>125</v>
      </c>
      <c r="C50" s="22">
        <v>0</v>
      </c>
      <c r="D50" s="24" t="e">
        <f>SUM(#REF!+#REF!)</f>
        <v>#REF!</v>
      </c>
      <c r="E50" s="11" t="e">
        <f>SUM(#REF!+D50)</f>
        <v>#REF!</v>
      </c>
    </row>
    <row r="51" spans="1:5" s="19" customFormat="1" x14ac:dyDescent="0.25">
      <c r="A51" s="20" t="s">
        <v>67</v>
      </c>
      <c r="B51" s="21" t="s">
        <v>103</v>
      </c>
      <c r="C51" s="22">
        <f>C52</f>
        <v>-3022689.9</v>
      </c>
      <c r="D51" s="24">
        <f>SUM(D52)</f>
        <v>2207.1</v>
      </c>
      <c r="E51" s="11" t="e">
        <f>SUM(#REF!+D51)</f>
        <v>#REF!</v>
      </c>
    </row>
    <row r="52" spans="1:5" s="19" customFormat="1" x14ac:dyDescent="0.25">
      <c r="A52" s="20" t="s">
        <v>68</v>
      </c>
      <c r="B52" s="21" t="s">
        <v>104</v>
      </c>
      <c r="C52" s="22">
        <f>C53</f>
        <v>-3022689.9</v>
      </c>
      <c r="D52" s="24">
        <f>SUM(D53)</f>
        <v>2207.1</v>
      </c>
      <c r="E52" s="11" t="e">
        <f>SUM(#REF!+D52)</f>
        <v>#REF!</v>
      </c>
    </row>
    <row r="53" spans="1:5" s="19" customFormat="1" ht="30" x14ac:dyDescent="0.25">
      <c r="A53" s="20" t="s">
        <v>69</v>
      </c>
      <c r="B53" s="21" t="s">
        <v>105</v>
      </c>
      <c r="C53" s="22">
        <v>-3022689.9</v>
      </c>
      <c r="D53" s="24">
        <v>2207.1</v>
      </c>
      <c r="E53" s="11" t="e">
        <f>SUM(#REF!+D53)</f>
        <v>#REF!</v>
      </c>
    </row>
    <row r="54" spans="1:5" s="19" customFormat="1" x14ac:dyDescent="0.25">
      <c r="A54" s="20" t="s">
        <v>70</v>
      </c>
      <c r="B54" s="21" t="s">
        <v>127</v>
      </c>
      <c r="C54" s="22">
        <f>C55+C58</f>
        <v>3022689.9</v>
      </c>
      <c r="D54" s="24">
        <f>SUM(D55+D58)</f>
        <v>-2207.1</v>
      </c>
      <c r="E54" s="11" t="e">
        <f>SUM(#REF!+D54)</f>
        <v>#REF!</v>
      </c>
    </row>
    <row r="55" spans="1:5" s="19" customFormat="1" x14ac:dyDescent="0.25">
      <c r="A55" s="20" t="s">
        <v>71</v>
      </c>
      <c r="B55" s="21" t="s">
        <v>126</v>
      </c>
      <c r="C55" s="22">
        <f>C56</f>
        <v>0</v>
      </c>
      <c r="D55" s="24">
        <f>SUM(D56)</f>
        <v>0</v>
      </c>
      <c r="E55" s="11" t="e">
        <f>SUM(#REF!+D55)</f>
        <v>#REF!</v>
      </c>
    </row>
    <row r="56" spans="1:5" s="19" customFormat="1" ht="16.5" customHeight="1" x14ac:dyDescent="0.25">
      <c r="A56" s="20" t="s">
        <v>72</v>
      </c>
      <c r="B56" s="21" t="s">
        <v>128</v>
      </c>
      <c r="C56" s="22">
        <f>C57</f>
        <v>0</v>
      </c>
      <c r="D56" s="24">
        <f>SUM(D57)</f>
        <v>0</v>
      </c>
      <c r="E56" s="11" t="e">
        <f>SUM(#REF!+D56)</f>
        <v>#REF!</v>
      </c>
    </row>
    <row r="57" spans="1:5" s="19" customFormat="1" ht="31.5" customHeight="1" x14ac:dyDescent="0.25">
      <c r="A57" s="20" t="s">
        <v>73</v>
      </c>
      <c r="B57" s="21" t="s">
        <v>129</v>
      </c>
      <c r="C57" s="22">
        <v>0</v>
      </c>
      <c r="D57" s="24"/>
      <c r="E57" s="11" t="e">
        <f>SUM(#REF!+D57)</f>
        <v>#REF!</v>
      </c>
    </row>
    <row r="58" spans="1:5" s="19" customFormat="1" x14ac:dyDescent="0.25">
      <c r="A58" s="20" t="s">
        <v>74</v>
      </c>
      <c r="B58" s="21" t="s">
        <v>130</v>
      </c>
      <c r="C58" s="22">
        <f>C59-C61</f>
        <v>3022689.9</v>
      </c>
      <c r="D58" s="24">
        <f>SUM(D59-D61)</f>
        <v>-2207.1</v>
      </c>
      <c r="E58" s="11" t="e">
        <f>SUM(#REF!+D58)</f>
        <v>#REF!</v>
      </c>
    </row>
    <row r="59" spans="1:5" s="19" customFormat="1" ht="23.25" customHeight="1" x14ac:dyDescent="0.25">
      <c r="A59" s="20" t="s">
        <v>75</v>
      </c>
      <c r="B59" s="21" t="s">
        <v>106</v>
      </c>
      <c r="C59" s="22">
        <f>SUM(C60)</f>
        <v>3022689.9</v>
      </c>
      <c r="D59" s="24">
        <f>SUM(D60)</f>
        <v>-2207.1</v>
      </c>
      <c r="E59" s="11" t="e">
        <f>SUM(#REF!+D59)</f>
        <v>#REF!</v>
      </c>
    </row>
    <row r="60" spans="1:5" s="19" customFormat="1" ht="30" x14ac:dyDescent="0.25">
      <c r="A60" s="20" t="s">
        <v>76</v>
      </c>
      <c r="B60" s="21" t="s">
        <v>107</v>
      </c>
      <c r="C60" s="22">
        <v>3022689.9</v>
      </c>
      <c r="D60" s="24">
        <v>-2207.1</v>
      </c>
      <c r="E60" s="11" t="e">
        <f>SUM(#REF!+D60)</f>
        <v>#REF!</v>
      </c>
    </row>
    <row r="61" spans="1:5" s="19" customFormat="1" ht="21.75" customHeight="1" x14ac:dyDescent="0.25">
      <c r="A61" s="20" t="s">
        <v>74</v>
      </c>
      <c r="B61" s="21" t="s">
        <v>108</v>
      </c>
      <c r="C61" s="22">
        <f>SUM(C62)</f>
        <v>0</v>
      </c>
      <c r="D61" s="24"/>
      <c r="E61" s="11" t="e">
        <f>SUM(#REF!+D61)</f>
        <v>#REF!</v>
      </c>
    </row>
    <row r="62" spans="1:5" s="19" customFormat="1" ht="30" x14ac:dyDescent="0.25">
      <c r="A62" s="20" t="s">
        <v>77</v>
      </c>
      <c r="B62" s="21" t="s">
        <v>109</v>
      </c>
      <c r="C62" s="22">
        <v>0</v>
      </c>
      <c r="D62" s="24"/>
      <c r="E62" s="11" t="e">
        <f>SUM(#REF!+D62)</f>
        <v>#REF!</v>
      </c>
    </row>
    <row r="63" spans="1:5" ht="18.75" customHeight="1" x14ac:dyDescent="0.25">
      <c r="A63" s="7" t="s">
        <v>78</v>
      </c>
      <c r="B63" s="8" t="s">
        <v>79</v>
      </c>
      <c r="C63" s="9">
        <f>C11+C46</f>
        <v>51840.000000000007</v>
      </c>
      <c r="D63" s="25" t="e">
        <f>SUM(D11+D46)</f>
        <v>#REF!</v>
      </c>
      <c r="E63" s="11" t="e">
        <f>SUM(#REF!+D63)</f>
        <v>#REF!</v>
      </c>
    </row>
    <row r="66" spans="1:1" ht="90.75" hidden="1" customHeight="1" x14ac:dyDescent="0.25">
      <c r="A66" s="1" t="s">
        <v>80</v>
      </c>
    </row>
    <row r="67" spans="1:1" ht="13.9" hidden="1" x14ac:dyDescent="0.25"/>
    <row r="68" spans="1:1" ht="13.9" hidden="1" x14ac:dyDescent="0.25"/>
    <row r="69" spans="1:1" ht="13.9" hidden="1" x14ac:dyDescent="0.25">
      <c r="A69" s="26" t="s">
        <v>81</v>
      </c>
    </row>
    <row r="70" spans="1:1" ht="13.9" hidden="1" x14ac:dyDescent="0.25">
      <c r="A70" s="26" t="s">
        <v>82</v>
      </c>
    </row>
    <row r="71" spans="1:1" ht="13.9" hidden="1" x14ac:dyDescent="0.25">
      <c r="A71" s="1" t="s">
        <v>83</v>
      </c>
    </row>
    <row r="74" spans="1:1" ht="22.5" customHeight="1" x14ac:dyDescent="0.25"/>
  </sheetData>
  <mergeCells count="6">
    <mergeCell ref="E8:E9"/>
    <mergeCell ref="A6:C7"/>
    <mergeCell ref="A8:A9"/>
    <mergeCell ref="B8:B9"/>
    <mergeCell ref="C8:C9"/>
    <mergeCell ref="D8:D9"/>
  </mergeCells>
  <pageMargins left="1.1811023622047245" right="0.39370078740157483" top="0.35433070866141736" bottom="0.31496062992125984" header="0.31496062992125984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>
      <selection activeCell="A30" sqref="A30"/>
    </sheetView>
  </sheetViews>
  <sheetFormatPr defaultRowHeight="15.75" x14ac:dyDescent="0.25"/>
  <cols>
    <col min="1" max="1" width="52" style="27" customWidth="1"/>
    <col min="2" max="2" width="26.28515625" style="27" customWidth="1"/>
    <col min="3" max="256" width="9.140625" style="27"/>
    <col min="257" max="257" width="52" style="27" customWidth="1"/>
    <col min="258" max="258" width="26.28515625" style="27" customWidth="1"/>
    <col min="259" max="512" width="9.140625" style="27"/>
    <col min="513" max="513" width="52" style="27" customWidth="1"/>
    <col min="514" max="514" width="26.28515625" style="27" customWidth="1"/>
    <col min="515" max="768" width="9.140625" style="27"/>
    <col min="769" max="769" width="52" style="27" customWidth="1"/>
    <col min="770" max="770" width="26.28515625" style="27" customWidth="1"/>
    <col min="771" max="1024" width="9.140625" style="27"/>
    <col min="1025" max="1025" width="52" style="27" customWidth="1"/>
    <col min="1026" max="1026" width="26.28515625" style="27" customWidth="1"/>
    <col min="1027" max="1280" width="9.140625" style="27"/>
    <col min="1281" max="1281" width="52" style="27" customWidth="1"/>
    <col min="1282" max="1282" width="26.28515625" style="27" customWidth="1"/>
    <col min="1283" max="1536" width="9.140625" style="27"/>
    <col min="1537" max="1537" width="52" style="27" customWidth="1"/>
    <col min="1538" max="1538" width="26.28515625" style="27" customWidth="1"/>
    <col min="1539" max="1792" width="9.140625" style="27"/>
    <col min="1793" max="1793" width="52" style="27" customWidth="1"/>
    <col min="1794" max="1794" width="26.28515625" style="27" customWidth="1"/>
    <col min="1795" max="2048" width="9.140625" style="27"/>
    <col min="2049" max="2049" width="52" style="27" customWidth="1"/>
    <col min="2050" max="2050" width="26.28515625" style="27" customWidth="1"/>
    <col min="2051" max="2304" width="9.140625" style="27"/>
    <col min="2305" max="2305" width="52" style="27" customWidth="1"/>
    <col min="2306" max="2306" width="26.28515625" style="27" customWidth="1"/>
    <col min="2307" max="2560" width="9.140625" style="27"/>
    <col min="2561" max="2561" width="52" style="27" customWidth="1"/>
    <col min="2562" max="2562" width="26.28515625" style="27" customWidth="1"/>
    <col min="2563" max="2816" width="9.140625" style="27"/>
    <col min="2817" max="2817" width="52" style="27" customWidth="1"/>
    <col min="2818" max="2818" width="26.28515625" style="27" customWidth="1"/>
    <col min="2819" max="3072" width="9.140625" style="27"/>
    <col min="3073" max="3073" width="52" style="27" customWidth="1"/>
    <col min="3074" max="3074" width="26.28515625" style="27" customWidth="1"/>
    <col min="3075" max="3328" width="9.140625" style="27"/>
    <col min="3329" max="3329" width="52" style="27" customWidth="1"/>
    <col min="3330" max="3330" width="26.28515625" style="27" customWidth="1"/>
    <col min="3331" max="3584" width="9.140625" style="27"/>
    <col min="3585" max="3585" width="52" style="27" customWidth="1"/>
    <col min="3586" max="3586" width="26.28515625" style="27" customWidth="1"/>
    <col min="3587" max="3840" width="9.140625" style="27"/>
    <col min="3841" max="3841" width="52" style="27" customWidth="1"/>
    <col min="3842" max="3842" width="26.28515625" style="27" customWidth="1"/>
    <col min="3843" max="4096" width="9.140625" style="27"/>
    <col min="4097" max="4097" width="52" style="27" customWidth="1"/>
    <col min="4098" max="4098" width="26.28515625" style="27" customWidth="1"/>
    <col min="4099" max="4352" width="9.140625" style="27"/>
    <col min="4353" max="4353" width="52" style="27" customWidth="1"/>
    <col min="4354" max="4354" width="26.28515625" style="27" customWidth="1"/>
    <col min="4355" max="4608" width="9.140625" style="27"/>
    <col min="4609" max="4609" width="52" style="27" customWidth="1"/>
    <col min="4610" max="4610" width="26.28515625" style="27" customWidth="1"/>
    <col min="4611" max="4864" width="9.140625" style="27"/>
    <col min="4865" max="4865" width="52" style="27" customWidth="1"/>
    <col min="4866" max="4866" width="26.28515625" style="27" customWidth="1"/>
    <col min="4867" max="5120" width="9.140625" style="27"/>
    <col min="5121" max="5121" width="52" style="27" customWidth="1"/>
    <col min="5122" max="5122" width="26.28515625" style="27" customWidth="1"/>
    <col min="5123" max="5376" width="9.140625" style="27"/>
    <col min="5377" max="5377" width="52" style="27" customWidth="1"/>
    <col min="5378" max="5378" width="26.28515625" style="27" customWidth="1"/>
    <col min="5379" max="5632" width="9.140625" style="27"/>
    <col min="5633" max="5633" width="52" style="27" customWidth="1"/>
    <col min="5634" max="5634" width="26.28515625" style="27" customWidth="1"/>
    <col min="5635" max="5888" width="9.140625" style="27"/>
    <col min="5889" max="5889" width="52" style="27" customWidth="1"/>
    <col min="5890" max="5890" width="26.28515625" style="27" customWidth="1"/>
    <col min="5891" max="6144" width="9.140625" style="27"/>
    <col min="6145" max="6145" width="52" style="27" customWidth="1"/>
    <col min="6146" max="6146" width="26.28515625" style="27" customWidth="1"/>
    <col min="6147" max="6400" width="9.140625" style="27"/>
    <col min="6401" max="6401" width="52" style="27" customWidth="1"/>
    <col min="6402" max="6402" width="26.28515625" style="27" customWidth="1"/>
    <col min="6403" max="6656" width="9.140625" style="27"/>
    <col min="6657" max="6657" width="52" style="27" customWidth="1"/>
    <col min="6658" max="6658" width="26.28515625" style="27" customWidth="1"/>
    <col min="6659" max="6912" width="9.140625" style="27"/>
    <col min="6913" max="6913" width="52" style="27" customWidth="1"/>
    <col min="6914" max="6914" width="26.28515625" style="27" customWidth="1"/>
    <col min="6915" max="7168" width="9.140625" style="27"/>
    <col min="7169" max="7169" width="52" style="27" customWidth="1"/>
    <col min="7170" max="7170" width="26.28515625" style="27" customWidth="1"/>
    <col min="7171" max="7424" width="9.140625" style="27"/>
    <col min="7425" max="7425" width="52" style="27" customWidth="1"/>
    <col min="7426" max="7426" width="26.28515625" style="27" customWidth="1"/>
    <col min="7427" max="7680" width="9.140625" style="27"/>
    <col min="7681" max="7681" width="52" style="27" customWidth="1"/>
    <col min="7682" max="7682" width="26.28515625" style="27" customWidth="1"/>
    <col min="7683" max="7936" width="9.140625" style="27"/>
    <col min="7937" max="7937" width="52" style="27" customWidth="1"/>
    <col min="7938" max="7938" width="26.28515625" style="27" customWidth="1"/>
    <col min="7939" max="8192" width="9.140625" style="27"/>
    <col min="8193" max="8193" width="52" style="27" customWidth="1"/>
    <col min="8194" max="8194" width="26.28515625" style="27" customWidth="1"/>
    <col min="8195" max="8448" width="9.140625" style="27"/>
    <col min="8449" max="8449" width="52" style="27" customWidth="1"/>
    <col min="8450" max="8450" width="26.28515625" style="27" customWidth="1"/>
    <col min="8451" max="8704" width="9.140625" style="27"/>
    <col min="8705" max="8705" width="52" style="27" customWidth="1"/>
    <col min="8706" max="8706" width="26.28515625" style="27" customWidth="1"/>
    <col min="8707" max="8960" width="9.140625" style="27"/>
    <col min="8961" max="8961" width="52" style="27" customWidth="1"/>
    <col min="8962" max="8962" width="26.28515625" style="27" customWidth="1"/>
    <col min="8963" max="9216" width="9.140625" style="27"/>
    <col min="9217" max="9217" width="52" style="27" customWidth="1"/>
    <col min="9218" max="9218" width="26.28515625" style="27" customWidth="1"/>
    <col min="9219" max="9472" width="9.140625" style="27"/>
    <col min="9473" max="9473" width="52" style="27" customWidth="1"/>
    <col min="9474" max="9474" width="26.28515625" style="27" customWidth="1"/>
    <col min="9475" max="9728" width="9.140625" style="27"/>
    <col min="9729" max="9729" width="52" style="27" customWidth="1"/>
    <col min="9730" max="9730" width="26.28515625" style="27" customWidth="1"/>
    <col min="9731" max="9984" width="9.140625" style="27"/>
    <col min="9985" max="9985" width="52" style="27" customWidth="1"/>
    <col min="9986" max="9986" width="26.28515625" style="27" customWidth="1"/>
    <col min="9987" max="10240" width="9.140625" style="27"/>
    <col min="10241" max="10241" width="52" style="27" customWidth="1"/>
    <col min="10242" max="10242" width="26.28515625" style="27" customWidth="1"/>
    <col min="10243" max="10496" width="9.140625" style="27"/>
    <col min="10497" max="10497" width="52" style="27" customWidth="1"/>
    <col min="10498" max="10498" width="26.28515625" style="27" customWidth="1"/>
    <col min="10499" max="10752" width="9.140625" style="27"/>
    <col min="10753" max="10753" width="52" style="27" customWidth="1"/>
    <col min="10754" max="10754" width="26.28515625" style="27" customWidth="1"/>
    <col min="10755" max="11008" width="9.140625" style="27"/>
    <col min="11009" max="11009" width="52" style="27" customWidth="1"/>
    <col min="11010" max="11010" width="26.28515625" style="27" customWidth="1"/>
    <col min="11011" max="11264" width="9.140625" style="27"/>
    <col min="11265" max="11265" width="52" style="27" customWidth="1"/>
    <col min="11266" max="11266" width="26.28515625" style="27" customWidth="1"/>
    <col min="11267" max="11520" width="9.140625" style="27"/>
    <col min="11521" max="11521" width="52" style="27" customWidth="1"/>
    <col min="11522" max="11522" width="26.28515625" style="27" customWidth="1"/>
    <col min="11523" max="11776" width="9.140625" style="27"/>
    <col min="11777" max="11777" width="52" style="27" customWidth="1"/>
    <col min="11778" max="11778" width="26.28515625" style="27" customWidth="1"/>
    <col min="11779" max="12032" width="9.140625" style="27"/>
    <col min="12033" max="12033" width="52" style="27" customWidth="1"/>
    <col min="12034" max="12034" width="26.28515625" style="27" customWidth="1"/>
    <col min="12035" max="12288" width="9.140625" style="27"/>
    <col min="12289" max="12289" width="52" style="27" customWidth="1"/>
    <col min="12290" max="12290" width="26.28515625" style="27" customWidth="1"/>
    <col min="12291" max="12544" width="9.140625" style="27"/>
    <col min="12545" max="12545" width="52" style="27" customWidth="1"/>
    <col min="12546" max="12546" width="26.28515625" style="27" customWidth="1"/>
    <col min="12547" max="12800" width="9.140625" style="27"/>
    <col min="12801" max="12801" width="52" style="27" customWidth="1"/>
    <col min="12802" max="12802" width="26.28515625" style="27" customWidth="1"/>
    <col min="12803" max="13056" width="9.140625" style="27"/>
    <col min="13057" max="13057" width="52" style="27" customWidth="1"/>
    <col min="13058" max="13058" width="26.28515625" style="27" customWidth="1"/>
    <col min="13059" max="13312" width="9.140625" style="27"/>
    <col min="13313" max="13313" width="52" style="27" customWidth="1"/>
    <col min="13314" max="13314" width="26.28515625" style="27" customWidth="1"/>
    <col min="13315" max="13568" width="9.140625" style="27"/>
    <col min="13569" max="13569" width="52" style="27" customWidth="1"/>
    <col min="13570" max="13570" width="26.28515625" style="27" customWidth="1"/>
    <col min="13571" max="13824" width="9.140625" style="27"/>
    <col min="13825" max="13825" width="52" style="27" customWidth="1"/>
    <col min="13826" max="13826" width="26.28515625" style="27" customWidth="1"/>
    <col min="13827" max="14080" width="9.140625" style="27"/>
    <col min="14081" max="14081" width="52" style="27" customWidth="1"/>
    <col min="14082" max="14082" width="26.28515625" style="27" customWidth="1"/>
    <col min="14083" max="14336" width="9.140625" style="27"/>
    <col min="14337" max="14337" width="52" style="27" customWidth="1"/>
    <col min="14338" max="14338" width="26.28515625" style="27" customWidth="1"/>
    <col min="14339" max="14592" width="9.140625" style="27"/>
    <col min="14593" max="14593" width="52" style="27" customWidth="1"/>
    <col min="14594" max="14594" width="26.28515625" style="27" customWidth="1"/>
    <col min="14595" max="14848" width="9.140625" style="27"/>
    <col min="14849" max="14849" width="52" style="27" customWidth="1"/>
    <col min="14850" max="14850" width="26.28515625" style="27" customWidth="1"/>
    <col min="14851" max="15104" width="9.140625" style="27"/>
    <col min="15105" max="15105" width="52" style="27" customWidth="1"/>
    <col min="15106" max="15106" width="26.28515625" style="27" customWidth="1"/>
    <col min="15107" max="15360" width="9.140625" style="27"/>
    <col min="15361" max="15361" width="52" style="27" customWidth="1"/>
    <col min="15362" max="15362" width="26.28515625" style="27" customWidth="1"/>
    <col min="15363" max="15616" width="9.140625" style="27"/>
    <col min="15617" max="15617" width="52" style="27" customWidth="1"/>
    <col min="15618" max="15618" width="26.28515625" style="27" customWidth="1"/>
    <col min="15619" max="15872" width="9.140625" style="27"/>
    <col min="15873" max="15873" width="52" style="27" customWidth="1"/>
    <col min="15874" max="15874" width="26.28515625" style="27" customWidth="1"/>
    <col min="15875" max="16128" width="9.140625" style="27"/>
    <col min="16129" max="16129" width="52" style="27" customWidth="1"/>
    <col min="16130" max="16130" width="26.28515625" style="27" customWidth="1"/>
    <col min="16131" max="16384" width="9.140625" style="27"/>
  </cols>
  <sheetData>
    <row r="1" spans="1:2" x14ac:dyDescent="0.25">
      <c r="B1" s="27" t="s">
        <v>134</v>
      </c>
    </row>
    <row r="2" spans="1:2" x14ac:dyDescent="0.25">
      <c r="B2" s="27" t="s">
        <v>84</v>
      </c>
    </row>
    <row r="3" spans="1:2" x14ac:dyDescent="0.25">
      <c r="B3" s="27" t="s">
        <v>1</v>
      </c>
    </row>
    <row r="4" spans="1:2" x14ac:dyDescent="0.25">
      <c r="B4" s="27" t="s">
        <v>140</v>
      </c>
    </row>
    <row r="6" spans="1:2" s="37" customFormat="1" ht="21" customHeight="1" x14ac:dyDescent="0.25">
      <c r="A6" s="47" t="s">
        <v>138</v>
      </c>
      <c r="B6" s="47"/>
    </row>
    <row r="7" spans="1:2" s="37" customFormat="1" ht="15" customHeight="1" x14ac:dyDescent="0.25">
      <c r="A7" s="47" t="s">
        <v>139</v>
      </c>
      <c r="B7" s="47"/>
    </row>
    <row r="8" spans="1:2" ht="26.25" customHeight="1" x14ac:dyDescent="0.25"/>
    <row r="9" spans="1:2" ht="27" customHeight="1" x14ac:dyDescent="0.25">
      <c r="A9" s="28" t="s">
        <v>85</v>
      </c>
      <c r="B9" s="29" t="s">
        <v>86</v>
      </c>
    </row>
    <row r="10" spans="1:2" ht="31.5" x14ac:dyDescent="0.25">
      <c r="A10" s="30" t="s">
        <v>87</v>
      </c>
      <c r="B10" s="31">
        <f>SUM(B11:B12)</f>
        <v>31840.000000000007</v>
      </c>
    </row>
    <row r="11" spans="1:2" ht="21.75" customHeight="1" x14ac:dyDescent="0.25">
      <c r="A11" s="32" t="s">
        <v>88</v>
      </c>
      <c r="B11" s="31">
        <f>SUM('пр18-источники'!C23)</f>
        <v>71034.100000000006</v>
      </c>
    </row>
    <row r="12" spans="1:2" x14ac:dyDescent="0.25">
      <c r="A12" s="32" t="s">
        <v>89</v>
      </c>
      <c r="B12" s="31">
        <f>SUM('пр18-источники'!C25)</f>
        <v>-39194.1</v>
      </c>
    </row>
    <row r="13" spans="1:2" x14ac:dyDescent="0.25">
      <c r="A13" s="30" t="s">
        <v>90</v>
      </c>
      <c r="B13" s="31">
        <f>SUM(B14:B15)</f>
        <v>20000</v>
      </c>
    </row>
    <row r="14" spans="1:2" ht="21" customHeight="1" x14ac:dyDescent="0.25">
      <c r="A14" s="32" t="s">
        <v>88</v>
      </c>
      <c r="B14" s="31">
        <f>SUM('пр18-источники'!C18)</f>
        <v>70000</v>
      </c>
    </row>
    <row r="15" spans="1:2" x14ac:dyDescent="0.25">
      <c r="A15" s="32" t="s">
        <v>89</v>
      </c>
      <c r="B15" s="31">
        <f>SUM('пр18-источники'!C20)</f>
        <v>-50000</v>
      </c>
    </row>
    <row r="16" spans="1:2" ht="30" customHeight="1" x14ac:dyDescent="0.25">
      <c r="A16" s="32" t="s">
        <v>91</v>
      </c>
      <c r="B16" s="31">
        <f>SUM(B10+B13)</f>
        <v>51840.000000000007</v>
      </c>
    </row>
    <row r="18" spans="1:1" ht="54.75" customHeight="1" x14ac:dyDescent="0.3"/>
    <row r="32" spans="1:1" ht="84" customHeight="1" x14ac:dyDescent="0.25">
      <c r="A32" s="33"/>
    </row>
    <row r="33" spans="1:1" x14ac:dyDescent="0.25">
      <c r="A33" s="33"/>
    </row>
    <row r="34" spans="1:1" x14ac:dyDescent="0.25">
      <c r="A34" s="33"/>
    </row>
  </sheetData>
  <mergeCells count="2">
    <mergeCell ref="A6:B6"/>
    <mergeCell ref="A7:B7"/>
  </mergeCells>
  <pageMargins left="1.1811023622047245" right="0.39370078740157483" top="0.4330708661417322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workbookViewId="0">
      <selection activeCell="F11" sqref="F11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27" t="s">
        <v>135</v>
      </c>
    </row>
    <row r="2" spans="1:2" ht="15.75" x14ac:dyDescent="0.25">
      <c r="B2" s="27" t="s">
        <v>84</v>
      </c>
    </row>
    <row r="3" spans="1:2" ht="15.75" x14ac:dyDescent="0.25">
      <c r="B3" s="27" t="s">
        <v>1</v>
      </c>
    </row>
    <row r="4" spans="1:2" ht="15.75" x14ac:dyDescent="0.25">
      <c r="B4" s="27" t="s">
        <v>140</v>
      </c>
    </row>
    <row r="6" spans="1:2" s="38" customFormat="1" ht="38.25" customHeight="1" x14ac:dyDescent="0.25">
      <c r="A6" s="37" t="s">
        <v>92</v>
      </c>
      <c r="B6" s="37"/>
    </row>
    <row r="7" spans="1:2" s="38" customFormat="1" ht="15.75" x14ac:dyDescent="0.25">
      <c r="A7" s="37" t="s">
        <v>93</v>
      </c>
      <c r="B7" s="37"/>
    </row>
    <row r="8" spans="1:2" s="38" customFormat="1" ht="15.75" x14ac:dyDescent="0.25">
      <c r="A8" s="37" t="s">
        <v>132</v>
      </c>
    </row>
    <row r="9" spans="1:2" ht="27.75" customHeight="1" x14ac:dyDescent="0.3"/>
    <row r="10" spans="1:2" ht="30" customHeight="1" x14ac:dyDescent="0.25">
      <c r="A10" s="29" t="s">
        <v>94</v>
      </c>
      <c r="B10" s="29" t="s">
        <v>95</v>
      </c>
    </row>
    <row r="11" spans="1:2" ht="31.5" x14ac:dyDescent="0.25">
      <c r="A11" s="30" t="s">
        <v>87</v>
      </c>
      <c r="B11" s="31">
        <f>SUM('пр20-программа'!B10)</f>
        <v>31840.000000000007</v>
      </c>
    </row>
    <row r="12" spans="1:2" ht="30" customHeight="1" x14ac:dyDescent="0.25">
      <c r="A12" s="30" t="s">
        <v>90</v>
      </c>
      <c r="B12" s="31">
        <f>SUM('пр20-программа'!B13)</f>
        <v>20000</v>
      </c>
    </row>
    <row r="13" spans="1:2" ht="34.5" customHeight="1" x14ac:dyDescent="0.25">
      <c r="A13" s="30" t="s">
        <v>96</v>
      </c>
      <c r="B13" s="31">
        <v>0</v>
      </c>
    </row>
    <row r="14" spans="1:2" ht="23.25" customHeight="1" x14ac:dyDescent="0.25">
      <c r="A14" s="34" t="s">
        <v>97</v>
      </c>
      <c r="B14" s="31">
        <v>89194.1</v>
      </c>
    </row>
    <row r="15" spans="1:2" ht="27" customHeight="1" x14ac:dyDescent="0.25">
      <c r="A15" s="34" t="s">
        <v>137</v>
      </c>
      <c r="B15" s="31">
        <v>89194.1</v>
      </c>
    </row>
    <row r="16" spans="1:2" ht="31.5" customHeight="1" x14ac:dyDescent="0.25">
      <c r="A16" s="34" t="s">
        <v>136</v>
      </c>
      <c r="B16" s="31">
        <f>SUM(B11:B12)</f>
        <v>51840.000000000007</v>
      </c>
    </row>
    <row r="19" spans="1:2" ht="15.75" x14ac:dyDescent="0.25">
      <c r="A19" s="27"/>
      <c r="B19" s="27"/>
    </row>
    <row r="20" spans="1:2" ht="15.75" x14ac:dyDescent="0.25">
      <c r="A20" s="27"/>
      <c r="B20" s="27"/>
    </row>
    <row r="21" spans="1:2" ht="15.75" x14ac:dyDescent="0.25">
      <c r="A21" s="27"/>
      <c r="B21" s="27"/>
    </row>
    <row r="22" spans="1:2" ht="15.75" x14ac:dyDescent="0.25">
      <c r="A22" s="27"/>
      <c r="B22" s="27"/>
    </row>
    <row r="23" spans="1:2" ht="15.75" x14ac:dyDescent="0.25">
      <c r="A23" s="27"/>
      <c r="B23" s="27"/>
    </row>
    <row r="24" spans="1:2" ht="15.75" x14ac:dyDescent="0.25">
      <c r="A24" s="27"/>
      <c r="B24" s="27"/>
    </row>
    <row r="25" spans="1:2" ht="15.75" x14ac:dyDescent="0.25">
      <c r="A25" s="27"/>
      <c r="B25" s="27"/>
    </row>
    <row r="26" spans="1:2" ht="15.75" x14ac:dyDescent="0.25">
      <c r="A26" s="27"/>
      <c r="B26" s="27"/>
    </row>
    <row r="27" spans="1:2" ht="15.75" x14ac:dyDescent="0.25">
      <c r="A27" s="27"/>
      <c r="B27" s="27"/>
    </row>
    <row r="28" spans="1:2" ht="15.75" x14ac:dyDescent="0.25">
      <c r="A28" s="27"/>
      <c r="B28" s="27"/>
    </row>
    <row r="29" spans="1:2" ht="15.75" x14ac:dyDescent="0.25">
      <c r="A29" s="27"/>
      <c r="B29" s="27"/>
    </row>
    <row r="30" spans="1:2" ht="15.75" x14ac:dyDescent="0.25">
      <c r="A30" s="27"/>
      <c r="B30" s="27"/>
    </row>
    <row r="31" spans="1:2" ht="15.75" x14ac:dyDescent="0.25">
      <c r="A31" s="27"/>
      <c r="B31" s="27"/>
    </row>
    <row r="32" spans="1:2" ht="15.75" x14ac:dyDescent="0.25">
      <c r="A32" s="27"/>
      <c r="B32" s="27"/>
    </row>
    <row r="33" spans="1:2" ht="15.75" x14ac:dyDescent="0.25">
      <c r="A33" s="33"/>
      <c r="B33" s="27"/>
    </row>
    <row r="34" spans="1:2" ht="15.75" x14ac:dyDescent="0.25">
      <c r="A34" s="33"/>
      <c r="B34" s="27"/>
    </row>
    <row r="35" spans="1:2" ht="15.75" x14ac:dyDescent="0.25">
      <c r="A35" s="33"/>
      <c r="B35" s="27"/>
    </row>
  </sheetData>
  <pageMargins left="1.1811023622047245" right="0.39370078740157483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пр18-источники</vt:lpstr>
      <vt:lpstr>пр20-программа</vt:lpstr>
      <vt:lpstr>пр22-верх.предел</vt:lpstr>
      <vt:lpstr>'пр20-программа'!Область_печати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2012-11-30T06:58:54Z</dcterms:modified>
</cp:coreProperties>
</file>